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LLEGRA3\Customer Files\TDA Buddy\"/>
    </mc:Choice>
  </mc:AlternateContent>
  <xr:revisionPtr revIDLastSave="0" documentId="13_ncr:1_{5B0656AD-463E-4808-AF18-4E95DC39BCA9}" xr6:coauthVersionLast="45" xr6:coauthVersionMax="45" xr10:uidLastSave="{00000000-0000-0000-0000-000000000000}"/>
  <bookViews>
    <workbookView xWindow="-120" yWindow="-120" windowWidth="38640" windowHeight="21240" tabRatio="500" xr2:uid="{00000000-000D-0000-FFFF-FFFF00000000}"/>
  </bookViews>
  <sheets>
    <sheet name="Google Ads ROI Model" sheetId="1" r:id="rId1"/>
    <sheet name="Google Ads Budget Scenarios" sheetId="4" state="hidden" r:id="rId2"/>
  </sheets>
  <definedNames>
    <definedName name="_xlnm.Print_Area" localSheetId="1">'Google Ads Budget Scenarios'!$A$1:$F$30</definedName>
    <definedName name="_xlnm.Print_Area" localSheetId="0">'Google Ads ROI Model'!$A$1:$E$29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E22" i="4"/>
  <c r="D8" i="4"/>
  <c r="D10" i="4" s="1"/>
  <c r="D11" i="4" s="1"/>
  <c r="D5" i="4"/>
  <c r="D13" i="4" s="1"/>
  <c r="D24" i="4" s="1"/>
  <c r="C8" i="4"/>
  <c r="C10" i="4" s="1"/>
  <c r="C15" i="4" s="1"/>
  <c r="C17" i="4" s="1"/>
  <c r="C19" i="4" s="1"/>
  <c r="C5" i="4"/>
  <c r="C13" i="4" s="1"/>
  <c r="C24" i="4" s="1"/>
  <c r="E5" i="4"/>
  <c r="E13" i="4" s="1"/>
  <c r="E24" i="4" s="1"/>
  <c r="E8" i="4"/>
  <c r="E10" i="4" s="1"/>
  <c r="E15" i="4" s="1"/>
  <c r="E17" i="4" s="1"/>
  <c r="E19" i="4" s="1"/>
  <c r="E25" i="4" l="1"/>
  <c r="C25" i="4"/>
  <c r="D15" i="4"/>
  <c r="D17" i="4" s="1"/>
  <c r="D19" i="4" s="1"/>
  <c r="C11" i="4"/>
  <c r="E11" i="4"/>
  <c r="F14" i="4"/>
  <c r="D8" i="1"/>
  <c r="D10" i="1" s="1"/>
  <c r="C26" i="4" l="1"/>
  <c r="C27" i="4" s="1"/>
  <c r="C28" i="4"/>
  <c r="E26" i="4"/>
  <c r="E27" i="4" s="1"/>
  <c r="E28" i="4"/>
  <c r="E29" i="4"/>
  <c r="D11" i="1"/>
  <c r="E14" i="1"/>
  <c r="C29" i="4"/>
  <c r="D25" i="4"/>
  <c r="F15" i="4"/>
  <c r="D26" i="4" l="1"/>
  <c r="D28" i="4"/>
  <c r="E15" i="1"/>
  <c r="D16" i="1" s="1"/>
  <c r="D14" i="1"/>
  <c r="D15" i="1"/>
  <c r="D27" i="4"/>
  <c r="D29" i="4"/>
  <c r="F16" i="4"/>
  <c r="E16" i="1" l="1"/>
  <c r="C23" i="1" s="1"/>
  <c r="C24" i="1" l="1"/>
  <c r="D22" i="1"/>
  <c r="D23" i="1" l="1"/>
  <c r="C26" i="1" s="1"/>
  <c r="D25" i="1"/>
  <c r="C25" i="1"/>
  <c r="D24" i="1" l="1"/>
  <c r="D26" i="1"/>
</calcChain>
</file>

<file path=xl/sharedStrings.xml><?xml version="1.0" encoding="utf-8"?>
<sst xmlns="http://schemas.openxmlformats.org/spreadsheetml/2006/main" count="53" uniqueCount="32">
  <si>
    <t>Conversions/Leads/Inquiries</t>
  </si>
  <si>
    <t>Product Margin</t>
  </si>
  <si>
    <t>Cost Per Raw Inquiry</t>
  </si>
  <si>
    <t>Google Ads Budget Calculator</t>
  </si>
  <si>
    <t>Total Website Sessions from PPC</t>
  </si>
  <si>
    <t>Google Ads Spend Per Month</t>
  </si>
  <si>
    <t>Average Cost Per Click (CPC)</t>
  </si>
  <si>
    <t>PPC Lead Conversion Rate (Forms and Calls)</t>
  </si>
  <si>
    <t>Sales Metrics</t>
  </si>
  <si>
    <t>Agency/In-House Management Fees</t>
  </si>
  <si>
    <t xml:space="preserve">Sales Close Rate </t>
  </si>
  <si>
    <t>Sales Proposal Delivered</t>
  </si>
  <si>
    <t>Qualified Leads</t>
  </si>
  <si>
    <t>Average Revenue Per Sale</t>
  </si>
  <si>
    <t>How many leads and sales will you generate from paid advertising on Google search?</t>
  </si>
  <si>
    <r>
      <rPr>
        <b/>
        <sz val="14"/>
        <color theme="1"/>
        <rFont val="Myriad Pro"/>
      </rPr>
      <t>Note:</t>
    </r>
    <r>
      <rPr>
        <sz val="14"/>
        <color theme="1"/>
        <rFont val="Myriad Pro"/>
      </rPr>
      <t xml:space="preserve"> You can change any variable value that you see in gold above.</t>
    </r>
  </si>
  <si>
    <t>PPC Ads Metrics</t>
  </si>
  <si>
    <t>Business Metrics</t>
  </si>
  <si>
    <t>Per Sale</t>
  </si>
  <si>
    <t>Per Month</t>
  </si>
  <si>
    <t>Average Costs</t>
  </si>
  <si>
    <t>Gross Revenue</t>
  </si>
  <si>
    <t>Gross Profit</t>
  </si>
  <si>
    <t>Monthly Totals</t>
  </si>
  <si>
    <t>Google Ads Budget Scenarios</t>
  </si>
  <si>
    <t>How will your budget impact profitability of your paid advertising on Google search?</t>
  </si>
  <si>
    <t>Total Leads</t>
  </si>
  <si>
    <t>Total Proposals</t>
  </si>
  <si>
    <t>Return on Ad Spend (ROAS)</t>
  </si>
  <si>
    <t>Return on Investment (ROI)</t>
  </si>
  <si>
    <t>Total Sales</t>
  </si>
  <si>
    <t>Calculator provided by www.datadrivenu.com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</si>
</sst>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24"/>
      <color theme="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sz val="16"/>
      <color theme="1"/>
      <name val="Lato Regular"/>
    </font>
    <font>
      <b/>
      <sz val="16"/>
      <color theme="1"/>
      <name val="Lato Regular"/>
    </font>
    <font>
      <b/>
      <sz val="18"/>
      <color theme="3" tint="0.79998168889431442"/>
      <name val="Lato Regular"/>
    </font>
    <font>
      <b/>
      <sz val="22"/>
      <color theme="0"/>
      <name val="Montserrat Regular"/>
    </font>
    <font>
      <sz val="14"/>
      <color theme="1"/>
      <name val="Myriad Pro"/>
    </font>
    <font>
      <b/>
      <sz val="14"/>
      <color theme="1"/>
      <name val="Myriad Pro"/>
    </font>
    <font>
      <b/>
      <sz val="16"/>
      <color theme="0"/>
      <name val="Lato Regular"/>
    </font>
    <font>
      <b/>
      <sz val="16"/>
      <color theme="3" tint="0.79998168889431442"/>
      <name val="Lato Regular"/>
    </font>
    <font>
      <b/>
      <u/>
      <sz val="16"/>
      <color theme="0"/>
      <name val="Lato Regular"/>
    </font>
    <font>
      <u/>
      <sz val="12"/>
      <color theme="10"/>
      <name val="Calibri"/>
      <family val="2"/>
      <scheme val="minor"/>
    </font>
    <font>
      <u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3" borderId="0" xfId="0" applyFill="1"/>
    <xf numFmtId="0" fontId="0" fillId="3" borderId="0" xfId="0" applyFont="1" applyFill="1"/>
    <xf numFmtId="9" fontId="7" fillId="3" borderId="5" xfId="0" applyNumberFormat="1" applyFont="1" applyFill="1" applyBorder="1"/>
    <xf numFmtId="167" fontId="8" fillId="3" borderId="5" xfId="2" applyNumberFormat="1" applyFont="1" applyFill="1" applyBorder="1"/>
    <xf numFmtId="167" fontId="8" fillId="3" borderId="7" xfId="2" applyNumberFormat="1" applyFont="1" applyFill="1" applyBorder="1"/>
    <xf numFmtId="0" fontId="7" fillId="4" borderId="4" xfId="0" applyFont="1" applyFill="1" applyBorder="1"/>
    <xf numFmtId="0" fontId="7" fillId="4" borderId="6" xfId="0" applyFont="1" applyFill="1" applyBorder="1"/>
    <xf numFmtId="0" fontId="11" fillId="3" borderId="0" xfId="0" applyFont="1" applyFill="1"/>
    <xf numFmtId="0" fontId="8" fillId="4" borderId="0" xfId="0" applyFont="1" applyFill="1" applyBorder="1"/>
    <xf numFmtId="167" fontId="7" fillId="4" borderId="0" xfId="2" applyNumberFormat="1" applyFont="1" applyFill="1" applyBorder="1"/>
    <xf numFmtId="166" fontId="7" fillId="4" borderId="0" xfId="1" applyNumberFormat="1" applyFont="1" applyFill="1" applyBorder="1"/>
    <xf numFmtId="166" fontId="7" fillId="4" borderId="5" xfId="1" applyNumberFormat="1" applyFont="1" applyFill="1" applyBorder="1"/>
    <xf numFmtId="0" fontId="8" fillId="4" borderId="9" xfId="0" applyFont="1" applyFill="1" applyBorder="1"/>
    <xf numFmtId="167" fontId="7" fillId="4" borderId="7" xfId="2" applyNumberFormat="1" applyFont="1" applyFill="1" applyBorder="1"/>
    <xf numFmtId="165" fontId="7" fillId="4" borderId="9" xfId="3" applyNumberFormat="1" applyFont="1" applyFill="1" applyBorder="1" applyAlignment="1"/>
    <xf numFmtId="166" fontId="7" fillId="2" borderId="0" xfId="1" applyNumberFormat="1" applyFont="1" applyFill="1" applyBorder="1"/>
    <xf numFmtId="0" fontId="0" fillId="2" borderId="0" xfId="0" applyFont="1" applyFill="1"/>
    <xf numFmtId="43" fontId="7" fillId="2" borderId="0" xfId="1" applyNumberFormat="1" applyFont="1" applyFill="1" applyBorder="1"/>
    <xf numFmtId="167" fontId="7" fillId="3" borderId="5" xfId="2" applyNumberFormat="1" applyFont="1" applyFill="1" applyBorder="1"/>
    <xf numFmtId="44" fontId="7" fillId="3" borderId="5" xfId="2" applyNumberFormat="1" applyFont="1" applyFill="1" applyBorder="1"/>
    <xf numFmtId="167" fontId="7" fillId="3" borderId="11" xfId="2" applyNumberFormat="1" applyFont="1" applyFill="1" applyBorder="1"/>
    <xf numFmtId="44" fontId="7" fillId="3" borderId="11" xfId="2" applyNumberFormat="1" applyFont="1" applyFill="1" applyBorder="1"/>
    <xf numFmtId="166" fontId="7" fillId="4" borderId="11" xfId="1" applyNumberFormat="1" applyFont="1" applyFill="1" applyBorder="1"/>
    <xf numFmtId="167" fontId="7" fillId="4" borderId="12" xfId="2" applyNumberFormat="1" applyFont="1" applyFill="1" applyBorder="1"/>
    <xf numFmtId="0" fontId="13" fillId="5" borderId="2" xfId="0" applyFont="1" applyFill="1" applyBorder="1"/>
    <xf numFmtId="0" fontId="13" fillId="5" borderId="10" xfId="0" applyFont="1" applyFill="1" applyBorder="1"/>
    <xf numFmtId="0" fontId="13" fillId="5" borderId="3" xfId="0" applyFont="1" applyFill="1" applyBorder="1"/>
    <xf numFmtId="0" fontId="13" fillId="5" borderId="13" xfId="0" applyFont="1" applyFill="1" applyBorder="1"/>
    <xf numFmtId="0" fontId="13" fillId="5" borderId="1" xfId="0" applyFont="1" applyFill="1" applyBorder="1"/>
    <xf numFmtId="0" fontId="13" fillId="5" borderId="14" xfId="0" applyFont="1" applyFill="1" applyBorder="1"/>
    <xf numFmtId="165" fontId="7" fillId="3" borderId="11" xfId="3" applyNumberFormat="1" applyFont="1" applyFill="1" applyBorder="1"/>
    <xf numFmtId="165" fontId="7" fillId="3" borderId="5" xfId="3" applyNumberFormat="1" applyFont="1" applyFill="1" applyBorder="1"/>
    <xf numFmtId="165" fontId="7" fillId="4" borderId="0" xfId="3" applyNumberFormat="1" applyFont="1" applyFill="1" applyBorder="1" applyAlignment="1"/>
    <xf numFmtId="167" fontId="7" fillId="4" borderId="11" xfId="2" applyNumberFormat="1" applyFont="1" applyFill="1" applyBorder="1"/>
    <xf numFmtId="165" fontId="7" fillId="4" borderId="11" xfId="3" applyNumberFormat="1" applyFont="1" applyFill="1" applyBorder="1" applyAlignment="1"/>
    <xf numFmtId="165" fontId="7" fillId="4" borderId="12" xfId="3" applyNumberFormat="1" applyFont="1" applyFill="1" applyBorder="1" applyAlignment="1"/>
    <xf numFmtId="0" fontId="13" fillId="5" borderId="8" xfId="0" applyFont="1" applyFill="1" applyBorder="1"/>
    <xf numFmtId="0" fontId="7" fillId="2" borderId="0" xfId="0" applyFont="1" applyFill="1" applyBorder="1"/>
    <xf numFmtId="167" fontId="8" fillId="2" borderId="0" xfId="2" applyNumberFormat="1" applyFont="1" applyFill="1" applyBorder="1"/>
    <xf numFmtId="166" fontId="7" fillId="4" borderId="0" xfId="1" applyNumberFormat="1" applyFont="1" applyFill="1" applyBorder="1" applyAlignment="1">
      <alignment horizontal="right"/>
    </xf>
    <xf numFmtId="43" fontId="7" fillId="4" borderId="0" xfId="1" applyNumberFormat="1" applyFont="1" applyFill="1" applyBorder="1" applyAlignment="1">
      <alignment horizontal="right"/>
    </xf>
    <xf numFmtId="0" fontId="13" fillId="6" borderId="13" xfId="0" applyFont="1" applyFill="1" applyBorder="1"/>
    <xf numFmtId="9" fontId="13" fillId="6" borderId="1" xfId="0" applyNumberFormat="1" applyFont="1" applyFill="1" applyBorder="1"/>
    <xf numFmtId="164" fontId="13" fillId="6" borderId="1" xfId="2" applyNumberFormat="1" applyFont="1" applyFill="1" applyBorder="1"/>
    <xf numFmtId="0" fontId="15" fillId="6" borderId="14" xfId="0" applyFont="1" applyFill="1" applyBorder="1"/>
    <xf numFmtId="0" fontId="13" fillId="6" borderId="14" xfId="0" applyFont="1" applyFill="1" applyBorder="1" applyAlignment="1">
      <alignment horizontal="right"/>
    </xf>
    <xf numFmtId="0" fontId="3" fillId="6" borderId="15" xfId="0" applyFont="1" applyFill="1" applyBorder="1" applyAlignment="1">
      <alignment horizontal="center"/>
    </xf>
    <xf numFmtId="0" fontId="3" fillId="6" borderId="14" xfId="0" applyFont="1" applyFill="1" applyBorder="1"/>
    <xf numFmtId="0" fontId="17" fillId="2" borderId="0" xfId="148" applyFont="1" applyFill="1" applyAlignment="1">
      <alignment horizontal="right"/>
    </xf>
    <xf numFmtId="165" fontId="7" fillId="4" borderId="13" xfId="3" applyNumberFormat="1" applyFont="1" applyFill="1" applyBorder="1" applyAlignment="1"/>
    <xf numFmtId="165" fontId="7" fillId="4" borderId="6" xfId="3" applyNumberFormat="1" applyFont="1" applyFill="1" applyBorder="1" applyAlignment="1"/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 vertical="center" indent="1"/>
    </xf>
    <xf numFmtId="0" fontId="14" fillId="2" borderId="0" xfId="0" applyFont="1" applyFill="1" applyBorder="1" applyAlignment="1">
      <alignment horizontal="left"/>
    </xf>
  </cellXfs>
  <cellStyles count="149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/>
    <cellStyle name="Normal" xfId="0" builtinId="0"/>
    <cellStyle name="Percent" xfId="3" builtinId="5"/>
  </cellStyles>
  <dxfs count="12">
    <dxf>
      <font>
        <b/>
        <i val="0"/>
        <u/>
        <color theme="5" tint="-0.499984740745262"/>
      </font>
      <fill>
        <patternFill>
          <bgColor theme="5" tint="0.59996337778862885"/>
        </patternFill>
      </fill>
    </dxf>
    <dxf>
      <font>
        <b/>
        <i val="0"/>
        <u/>
        <color theme="8" tint="-0.499984740745262"/>
      </font>
      <fill>
        <patternFill>
          <bgColor theme="8" tint="0.59996337778862885"/>
        </patternFill>
      </fill>
    </dxf>
    <dxf>
      <font>
        <b/>
        <i val="0"/>
        <u/>
        <color theme="5" tint="-0.499984740745262"/>
      </font>
      <fill>
        <patternFill>
          <bgColor theme="5" tint="0.59996337778862885"/>
        </patternFill>
      </fill>
    </dxf>
    <dxf>
      <font>
        <b/>
        <i val="0"/>
        <u/>
        <color theme="8" tint="-0.499984740745262"/>
      </font>
      <fill>
        <patternFill>
          <bgColor theme="8" tint="0.59996337778862885"/>
        </patternFill>
      </fill>
    </dxf>
    <dxf>
      <font>
        <b/>
        <i val="0"/>
        <u/>
        <color theme="5" tint="-0.499984740745262"/>
      </font>
      <fill>
        <patternFill>
          <bgColor theme="5" tint="0.59996337778862885"/>
        </patternFill>
      </fill>
    </dxf>
    <dxf>
      <font>
        <b/>
        <i val="0"/>
        <u/>
        <color theme="8" tint="-0.499984740745262"/>
      </font>
      <fill>
        <patternFill>
          <bgColor theme="8" tint="0.59996337778862885"/>
        </patternFill>
      </fill>
    </dxf>
    <dxf>
      <font>
        <b/>
        <i val="0"/>
        <u/>
        <color theme="5" tint="-0.499984740745262"/>
      </font>
      <fill>
        <patternFill>
          <bgColor theme="5" tint="0.59996337778862885"/>
        </patternFill>
      </fill>
    </dxf>
    <dxf>
      <font>
        <b/>
        <i val="0"/>
        <u/>
        <color theme="8" tint="-0.499984740745262"/>
      </font>
      <numFmt numFmtId="165" formatCode="0.0%"/>
      <fill>
        <patternFill>
          <bgColor theme="8" tint="0.59996337778862885"/>
        </patternFill>
      </fill>
    </dxf>
    <dxf>
      <font>
        <b/>
        <i val="0"/>
        <u/>
        <color theme="5" tint="-0.499984740745262"/>
      </font>
      <fill>
        <patternFill>
          <bgColor theme="5" tint="0.59996337778862885"/>
        </patternFill>
      </fill>
    </dxf>
    <dxf>
      <font>
        <b/>
        <i val="0"/>
        <u/>
        <color theme="8" tint="-0.499984740745262"/>
      </font>
      <fill>
        <patternFill>
          <bgColor theme="8" tint="0.59996337778862885"/>
        </patternFill>
      </fill>
    </dxf>
    <dxf>
      <font>
        <b/>
        <i val="0"/>
        <u/>
        <color theme="5" tint="-0.499984740745262"/>
      </font>
      <fill>
        <patternFill>
          <bgColor theme="5" tint="0.59996337778862885"/>
        </patternFill>
      </fill>
    </dxf>
    <dxf>
      <font>
        <b/>
        <i val="0"/>
        <u/>
        <color theme="8" tint="-0.499984740745262"/>
      </font>
      <numFmt numFmtId="165" formatCode="0.0%"/>
      <fill>
        <patternFill>
          <bgColor theme="8" tint="0.59996337778862885"/>
        </patternFill>
      </fill>
    </dxf>
  </dxfs>
  <tableStyles count="0" defaultTableStyle="TableStyleMedium9" defaultPivotStyle="PivotStyleMedium4"/>
  <colors>
    <mruColors>
      <color rgb="FF67CFFF"/>
      <color rgb="FF109DFF"/>
      <color rgb="FF0E7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94074</xdr:colOff>
      <xdr:row>0</xdr:row>
      <xdr:rowOff>84666</xdr:rowOff>
    </xdr:from>
    <xdr:to>
      <xdr:col>1</xdr:col>
      <xdr:colOff>3205788</xdr:colOff>
      <xdr:row>2</xdr:row>
      <xdr:rowOff>71472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DB9255-6BC6-8642-BCA6-4EFB994EC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74" y="84666"/>
          <a:ext cx="3375121" cy="673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96212</xdr:colOff>
      <xdr:row>0</xdr:row>
      <xdr:rowOff>80883</xdr:rowOff>
    </xdr:from>
    <xdr:to>
      <xdr:col>1</xdr:col>
      <xdr:colOff>3207926</xdr:colOff>
      <xdr:row>2</xdr:row>
      <xdr:rowOff>77097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27597F-734C-D54E-B913-C0656FBDB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12" y="80883"/>
          <a:ext cx="3375121" cy="673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ta Driven">
      <a:dk1>
        <a:srgbClr val="13274B"/>
      </a:dk1>
      <a:lt1>
        <a:srgbClr val="ECF2F9"/>
      </a:lt1>
      <a:dk2>
        <a:srgbClr val="CAAF75"/>
      </a:dk2>
      <a:lt2>
        <a:srgbClr val="F7F6F3"/>
      </a:lt2>
      <a:accent1>
        <a:srgbClr val="9D76B3"/>
      </a:accent1>
      <a:accent2>
        <a:srgbClr val="6CB6C2"/>
      </a:accent2>
      <a:accent3>
        <a:srgbClr val="DE8D4D"/>
      </a:accent3>
      <a:accent4>
        <a:srgbClr val="F0CB6C"/>
      </a:accent4>
      <a:accent5>
        <a:srgbClr val="EF7977"/>
      </a:accent5>
      <a:accent6>
        <a:srgbClr val="93B1DD"/>
      </a:accent6>
      <a:hlink>
        <a:srgbClr val="182749"/>
      </a:hlink>
      <a:folHlink>
        <a:srgbClr val="9678B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atadrive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atadriven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B2:E29"/>
  <sheetViews>
    <sheetView tabSelected="1" zoomScale="110" zoomScaleNormal="110" zoomScalePageLayoutView="76" workbookViewId="0">
      <selection activeCell="D6" sqref="D6"/>
    </sheetView>
  </sheetViews>
  <sheetFormatPr defaultColWidth="10.875" defaultRowHeight="15.75"/>
  <cols>
    <col min="1" max="1" width="3.5" style="2" customWidth="1"/>
    <col min="2" max="2" width="54" style="2" customWidth="1"/>
    <col min="3" max="3" width="29.5" style="2" customWidth="1"/>
    <col min="4" max="4" width="32.625" style="2" customWidth="1"/>
    <col min="5" max="5" width="4" style="2" customWidth="1"/>
    <col min="6" max="16384" width="10.875" style="2"/>
  </cols>
  <sheetData>
    <row r="2" spans="2:5" ht="38.1" customHeight="1">
      <c r="B2" s="1"/>
      <c r="C2" s="57" t="s">
        <v>3</v>
      </c>
      <c r="D2" s="57"/>
    </row>
    <row r="3" spans="2:5" ht="24" customHeight="1">
      <c r="B3" s="56" t="s">
        <v>14</v>
      </c>
      <c r="C3" s="56"/>
      <c r="D3" s="56"/>
    </row>
    <row r="4" spans="2:5" ht="9.9499999999999993" customHeight="1">
      <c r="B4" s="3"/>
      <c r="C4" s="4"/>
      <c r="D4" s="3"/>
    </row>
    <row r="5" spans="2:5" ht="23.1" customHeight="1">
      <c r="B5" s="46" t="s">
        <v>16</v>
      </c>
      <c r="C5" s="51"/>
      <c r="D5" s="52"/>
    </row>
    <row r="6" spans="2:5" ht="19.5">
      <c r="B6" s="10" t="s">
        <v>5</v>
      </c>
      <c r="C6" s="13"/>
      <c r="D6" s="23">
        <v>630</v>
      </c>
    </row>
    <row r="7" spans="2:5" ht="19.5">
      <c r="B7" s="10" t="s">
        <v>6</v>
      </c>
      <c r="C7" s="13"/>
      <c r="D7" s="24">
        <v>5.36</v>
      </c>
    </row>
    <row r="8" spans="2:5" ht="19.5">
      <c r="B8" s="10" t="s">
        <v>4</v>
      </c>
      <c r="C8" s="13"/>
      <c r="D8" s="16">
        <f>D6/D7</f>
        <v>117.53731343283582</v>
      </c>
    </row>
    <row r="9" spans="2:5" ht="19.5">
      <c r="B9" s="10" t="s">
        <v>7</v>
      </c>
      <c r="C9" s="13"/>
      <c r="D9" s="36">
        <v>0.1</v>
      </c>
    </row>
    <row r="10" spans="2:5" ht="19.5">
      <c r="B10" s="10" t="s">
        <v>0</v>
      </c>
      <c r="C10" s="13"/>
      <c r="D10" s="16">
        <f>D8*D9</f>
        <v>11.753731343283583</v>
      </c>
    </row>
    <row r="11" spans="2:5" ht="19.5">
      <c r="B11" s="11" t="s">
        <v>2</v>
      </c>
      <c r="C11" s="17"/>
      <c r="D11" s="18">
        <f>D6/D10</f>
        <v>53.599999999999994</v>
      </c>
    </row>
    <row r="12" spans="2:5" ht="9.9499999999999993" customHeight="1"/>
    <row r="13" spans="2:5" ht="19.5">
      <c r="B13" s="46" t="s">
        <v>8</v>
      </c>
      <c r="C13" s="49"/>
      <c r="D13" s="50" t="s">
        <v>23</v>
      </c>
      <c r="E13" s="21"/>
    </row>
    <row r="14" spans="2:5" ht="19.5">
      <c r="B14" s="10" t="s">
        <v>12</v>
      </c>
      <c r="C14" s="7">
        <v>0.5</v>
      </c>
      <c r="D14" s="44" t="str">
        <f>E14&amp;" Leads"</f>
        <v>5.87686567164179 Leads</v>
      </c>
      <c r="E14" s="20">
        <f>D10*C14</f>
        <v>5.8768656716417915</v>
      </c>
    </row>
    <row r="15" spans="2:5" ht="19.5">
      <c r="B15" s="10" t="s">
        <v>11</v>
      </c>
      <c r="C15" s="7">
        <v>0.75</v>
      </c>
      <c r="D15" s="45" t="str">
        <f>ROUND(E14*C15,0) &amp; " Proposals"</f>
        <v>4 Proposals</v>
      </c>
      <c r="E15" s="22">
        <f>E14*C15</f>
        <v>4.4076492537313436</v>
      </c>
    </row>
    <row r="16" spans="2:5" ht="19.5">
      <c r="B16" s="10" t="s">
        <v>10</v>
      </c>
      <c r="C16" s="7">
        <v>0.1</v>
      </c>
      <c r="D16" s="44" t="str">
        <f>ROUND(E15*C16,1) &amp; " Sales"</f>
        <v>0.4 Sales</v>
      </c>
      <c r="E16" s="22">
        <f>E15*C16</f>
        <v>0.44076492537313439</v>
      </c>
    </row>
    <row r="17" spans="2:5" ht="19.5">
      <c r="B17" s="10" t="s">
        <v>13</v>
      </c>
      <c r="C17" s="8">
        <v>50000</v>
      </c>
      <c r="D17" s="15"/>
      <c r="E17" s="21"/>
    </row>
    <row r="18" spans="2:5" ht="19.5">
      <c r="B18" s="10" t="s">
        <v>1</v>
      </c>
      <c r="C18" s="7">
        <v>0.75</v>
      </c>
      <c r="D18" s="15"/>
    </row>
    <row r="19" spans="2:5" ht="19.5">
      <c r="B19" s="11" t="s">
        <v>9</v>
      </c>
      <c r="C19" s="9">
        <v>150</v>
      </c>
      <c r="D19" s="15"/>
    </row>
    <row r="20" spans="2:5" ht="9.9499999999999993" customHeight="1">
      <c r="B20" s="42"/>
      <c r="C20" s="43"/>
      <c r="D20" s="20"/>
    </row>
    <row r="21" spans="2:5" ht="19.5">
      <c r="B21" s="46" t="s">
        <v>17</v>
      </c>
      <c r="C21" s="47" t="s">
        <v>18</v>
      </c>
      <c r="D21" s="48" t="s">
        <v>19</v>
      </c>
    </row>
    <row r="22" spans="2:5" ht="19.5">
      <c r="B22" s="10" t="s">
        <v>21</v>
      </c>
      <c r="C22" s="38">
        <f>C17</f>
        <v>50000</v>
      </c>
      <c r="D22" s="38">
        <f>C17*E16</f>
        <v>22038.24626865672</v>
      </c>
    </row>
    <row r="23" spans="2:5" ht="19.5">
      <c r="B23" s="10" t="s">
        <v>20</v>
      </c>
      <c r="C23" s="38">
        <f>((D6+C19)/E16)+(C22*(100%-C18))</f>
        <v>14269.650793650793</v>
      </c>
      <c r="D23" s="38">
        <f>D6+(D22*(100%-C18))+C19</f>
        <v>6289.5615671641799</v>
      </c>
    </row>
    <row r="24" spans="2:5" ht="19.5">
      <c r="B24" s="10" t="s">
        <v>22</v>
      </c>
      <c r="C24" s="28">
        <f>C22-C23</f>
        <v>35730.349206349209</v>
      </c>
      <c r="D24" s="28">
        <f>D22-D23</f>
        <v>15748.684701492541</v>
      </c>
    </row>
    <row r="25" spans="2:5" ht="19.5">
      <c r="B25" s="10" t="s">
        <v>28</v>
      </c>
      <c r="C25" s="54">
        <f>(D22-C19-D6)/D6</f>
        <v>33.743248045486858</v>
      </c>
      <c r="D25" s="54">
        <f>(D22-C19-D6)/D6</f>
        <v>33.743248045486858</v>
      </c>
    </row>
    <row r="26" spans="2:5" ht="19.5">
      <c r="B26" s="11" t="s">
        <v>29</v>
      </c>
      <c r="C26" s="55">
        <f>(D22-D23)/D23</f>
        <v>2.5039399858507569</v>
      </c>
      <c r="D26" s="55">
        <f>(D22-D23)/D23</f>
        <v>2.5039399858507569</v>
      </c>
    </row>
    <row r="27" spans="2:5" ht="9" customHeight="1"/>
    <row r="28" spans="2:5" ht="18.75">
      <c r="B28" s="12" t="s">
        <v>15</v>
      </c>
      <c r="C28" s="6"/>
      <c r="D28" s="5"/>
    </row>
    <row r="29" spans="2:5">
      <c r="D29" s="53" t="s">
        <v>31</v>
      </c>
    </row>
  </sheetData>
  <mergeCells count="2">
    <mergeCell ref="B3:D3"/>
    <mergeCell ref="C2:D2"/>
  </mergeCells>
  <phoneticPr fontId="2" type="noConversion"/>
  <conditionalFormatting sqref="C26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C25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D26">
    <cfRule type="cellIs" dxfId="7" priority="3" operator="lessThan">
      <formula>0</formula>
    </cfRule>
    <cfRule type="cellIs" dxfId="6" priority="4" operator="greaterThanOrEqual">
      <formula>0</formula>
    </cfRule>
  </conditionalFormatting>
  <conditionalFormatting sqref="D25">
    <cfRule type="cellIs" dxfId="5" priority="1" operator="lessThan">
      <formula>0</formula>
    </cfRule>
    <cfRule type="cellIs" dxfId="4" priority="2" operator="greaterThanOrEqual">
      <formula>0</formula>
    </cfRule>
  </conditionalFormatting>
  <hyperlinks>
    <hyperlink ref="D29" r:id="rId1" display="www.datadrivenu.com" xr:uid="{7972C65D-DDFE-BA4A-B7DB-102E0D12772F}"/>
  </hyperlinks>
  <printOptions horizontalCentered="1"/>
  <pageMargins left="0" right="0" top="0" bottom="0" header="0" footer="0"/>
  <pageSetup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EFE18-82BD-EF45-B305-4EC1C3DB051D}">
  <sheetPr>
    <tabColor rgb="FF008000"/>
  </sheetPr>
  <dimension ref="B1:F30"/>
  <sheetViews>
    <sheetView zoomScale="135" zoomScaleNormal="135" zoomScalePageLayoutView="76" workbookViewId="0">
      <selection activeCell="H11" sqref="H11"/>
    </sheetView>
  </sheetViews>
  <sheetFormatPr defaultColWidth="10.875" defaultRowHeight="15.75"/>
  <cols>
    <col min="1" max="1" width="3.5" style="2" customWidth="1"/>
    <col min="2" max="2" width="54" style="2" customWidth="1"/>
    <col min="3" max="4" width="19.625" style="2" customWidth="1"/>
    <col min="5" max="5" width="22" style="2" customWidth="1"/>
    <col min="6" max="6" width="4" style="2" customWidth="1"/>
    <col min="7" max="16384" width="10.875" style="2"/>
  </cols>
  <sheetData>
    <row r="1" spans="2:6" ht="11.1" customHeight="1"/>
    <row r="2" spans="2:6" ht="42" customHeight="1">
      <c r="B2" s="1"/>
      <c r="C2" s="57" t="s">
        <v>24</v>
      </c>
      <c r="D2" s="57"/>
      <c r="E2" s="57"/>
    </row>
    <row r="3" spans="2:6" ht="21.95" customHeight="1">
      <c r="B3" s="58" t="s">
        <v>25</v>
      </c>
      <c r="C3" s="58"/>
      <c r="D3" s="58"/>
      <c r="E3" s="58"/>
    </row>
    <row r="4" spans="2:6" ht="6" customHeight="1">
      <c r="B4" s="3"/>
      <c r="C4" s="4"/>
      <c r="D4" s="4"/>
      <c r="E4" s="3"/>
    </row>
    <row r="5" spans="2:6" ht="23.1" customHeight="1">
      <c r="B5" s="32" t="s">
        <v>16</v>
      </c>
      <c r="C5" s="33" t="str">
        <f>TEXT(C6, "$#,K") &amp; " Budget"</f>
        <v>$5K Budget</v>
      </c>
      <c r="D5" s="34" t="str">
        <f>TEXT(D6, "$#,K") &amp; " Budget"</f>
        <v>$10K Budget</v>
      </c>
      <c r="E5" s="34" t="str">
        <f>TEXT(E6, "$#,K") &amp; " Budget"</f>
        <v>$15K Budget</v>
      </c>
    </row>
    <row r="6" spans="2:6" ht="19.5">
      <c r="B6" s="10" t="s">
        <v>5</v>
      </c>
      <c r="C6" s="25">
        <v>5000</v>
      </c>
      <c r="D6" s="23">
        <v>10000</v>
      </c>
      <c r="E6" s="23">
        <v>15000</v>
      </c>
    </row>
    <row r="7" spans="2:6" ht="19.5">
      <c r="B7" s="10" t="s">
        <v>6</v>
      </c>
      <c r="C7" s="26">
        <v>2</v>
      </c>
      <c r="D7" s="24">
        <v>2</v>
      </c>
      <c r="E7" s="24">
        <v>2.2000000000000002</v>
      </c>
    </row>
    <row r="8" spans="2:6" ht="19.5">
      <c r="B8" s="10" t="s">
        <v>4</v>
      </c>
      <c r="C8" s="27">
        <f>C6/C7</f>
        <v>2500</v>
      </c>
      <c r="D8" s="16">
        <f>D6/D7</f>
        <v>5000</v>
      </c>
      <c r="E8" s="16">
        <f>E6/E7</f>
        <v>6818.181818181818</v>
      </c>
    </row>
    <row r="9" spans="2:6" ht="19.5">
      <c r="B9" s="10" t="s">
        <v>7</v>
      </c>
      <c r="C9" s="35">
        <v>2.5000000000000001E-2</v>
      </c>
      <c r="D9" s="36">
        <v>0.02</v>
      </c>
      <c r="E9" s="36">
        <v>1.7999999999999999E-2</v>
      </c>
    </row>
    <row r="10" spans="2:6" ht="19.5">
      <c r="B10" s="10" t="s">
        <v>0</v>
      </c>
      <c r="C10" s="27">
        <f>C8*C9</f>
        <v>62.5</v>
      </c>
      <c r="D10" s="16">
        <f>D8*D9</f>
        <v>100</v>
      </c>
      <c r="E10" s="16">
        <f>E8*E9</f>
        <v>122.72727272727272</v>
      </c>
    </row>
    <row r="11" spans="2:6" ht="19.5">
      <c r="B11" s="11" t="s">
        <v>2</v>
      </c>
      <c r="C11" s="28">
        <f>C6/C10</f>
        <v>80</v>
      </c>
      <c r="D11" s="18">
        <f>D6/D10</f>
        <v>100</v>
      </c>
      <c r="E11" s="18">
        <f>E6/E10</f>
        <v>122.22222222222223</v>
      </c>
    </row>
    <row r="12" spans="2:6" ht="9.9499999999999993" customHeight="1"/>
    <row r="13" spans="2:6" ht="19.5">
      <c r="B13" s="29" t="s">
        <v>8</v>
      </c>
      <c r="C13" s="30" t="str">
        <f>C5</f>
        <v>$5K Budget</v>
      </c>
      <c r="D13" s="31" t="str">
        <f>D5</f>
        <v>$10K Budget</v>
      </c>
      <c r="E13" s="31" t="str">
        <f>E5</f>
        <v>$15K Budget</v>
      </c>
      <c r="F13" s="21"/>
    </row>
    <row r="14" spans="2:6" ht="19.5">
      <c r="B14" s="10" t="s">
        <v>12</v>
      </c>
      <c r="C14" s="7">
        <v>0.55000000000000004</v>
      </c>
      <c r="D14" s="7">
        <v>0.5</v>
      </c>
      <c r="E14" s="7">
        <v>0.48</v>
      </c>
      <c r="F14" s="20">
        <f>E10*C14</f>
        <v>67.5</v>
      </c>
    </row>
    <row r="15" spans="2:6" ht="19.5">
      <c r="B15" s="10" t="s">
        <v>26</v>
      </c>
      <c r="C15" s="16">
        <f>C14*C10</f>
        <v>34.375</v>
      </c>
      <c r="D15" s="16">
        <f>D14*D10</f>
        <v>50</v>
      </c>
      <c r="E15" s="16">
        <f>E14*E10</f>
        <v>58.909090909090907</v>
      </c>
      <c r="F15" s="22">
        <f>F14*C16</f>
        <v>50.625</v>
      </c>
    </row>
    <row r="16" spans="2:6" ht="19.5">
      <c r="B16" s="10" t="s">
        <v>11</v>
      </c>
      <c r="C16" s="7">
        <v>0.75</v>
      </c>
      <c r="D16" s="7">
        <v>0.75</v>
      </c>
      <c r="E16" s="7">
        <v>0.75</v>
      </c>
      <c r="F16" s="22">
        <f>F15*C18</f>
        <v>17.71875</v>
      </c>
    </row>
    <row r="17" spans="2:6" ht="19.5">
      <c r="B17" s="10" t="s">
        <v>27</v>
      </c>
      <c r="C17" s="16">
        <f>C15*C16</f>
        <v>25.78125</v>
      </c>
      <c r="D17" s="16">
        <f t="shared" ref="D17:E17" si="0">D15*D16</f>
        <v>37.5</v>
      </c>
      <c r="E17" s="16">
        <f t="shared" si="0"/>
        <v>44.18181818181818</v>
      </c>
      <c r="F17" s="21"/>
    </row>
    <row r="18" spans="2:6" ht="19.5">
      <c r="B18" s="10" t="s">
        <v>10</v>
      </c>
      <c r="C18" s="7">
        <v>0.35</v>
      </c>
      <c r="D18" s="7">
        <v>0.35</v>
      </c>
      <c r="E18" s="7">
        <v>0.35</v>
      </c>
    </row>
    <row r="19" spans="2:6" ht="19.5">
      <c r="B19" s="10" t="s">
        <v>30</v>
      </c>
      <c r="C19" s="16">
        <f>C17*C18</f>
        <v>9.0234375</v>
      </c>
      <c r="D19" s="16">
        <f t="shared" ref="D19:E19" si="1">D17*D18</f>
        <v>13.125</v>
      </c>
      <c r="E19" s="16">
        <f t="shared" si="1"/>
        <v>15.463636363636361</v>
      </c>
    </row>
    <row r="20" spans="2:6" ht="19.5">
      <c r="B20" s="10" t="s">
        <v>13</v>
      </c>
      <c r="C20" s="8">
        <v>3000</v>
      </c>
      <c r="D20" s="8">
        <v>2000</v>
      </c>
      <c r="E20" s="8">
        <v>1800</v>
      </c>
    </row>
    <row r="21" spans="2:6" ht="19.5">
      <c r="B21" s="10" t="s">
        <v>1</v>
      </c>
      <c r="C21" s="7">
        <v>0.5</v>
      </c>
      <c r="D21" s="7">
        <v>0.5</v>
      </c>
      <c r="E21" s="7">
        <v>0.5</v>
      </c>
    </row>
    <row r="22" spans="2:6" ht="19.5">
      <c r="B22" s="11" t="s">
        <v>9</v>
      </c>
      <c r="C22" s="9">
        <v>1000</v>
      </c>
      <c r="D22" s="9">
        <v>1500</v>
      </c>
      <c r="E22" s="9">
        <f>E6*0.15</f>
        <v>2250</v>
      </c>
    </row>
    <row r="23" spans="2:6" ht="9.9499999999999993" customHeight="1">
      <c r="B23" s="42"/>
      <c r="C23" s="43"/>
      <c r="D23" s="43"/>
      <c r="E23" s="20"/>
    </row>
    <row r="24" spans="2:6" ht="19.5">
      <c r="B24" s="29" t="s">
        <v>17</v>
      </c>
      <c r="C24" s="30" t="str">
        <f>C13</f>
        <v>$5K Budget</v>
      </c>
      <c r="D24" s="41" t="str">
        <f>D13</f>
        <v>$10K Budget</v>
      </c>
      <c r="E24" s="30" t="str">
        <f>E13</f>
        <v>$15K Budget</v>
      </c>
    </row>
    <row r="25" spans="2:6" ht="19.5">
      <c r="B25" s="10" t="s">
        <v>21</v>
      </c>
      <c r="C25" s="38">
        <f>C19*C20</f>
        <v>27070.3125</v>
      </c>
      <c r="D25" s="14">
        <f t="shared" ref="D25:E25" si="2">D19*D20</f>
        <v>26250</v>
      </c>
      <c r="E25" s="38">
        <f t="shared" si="2"/>
        <v>27834.545454545449</v>
      </c>
    </row>
    <row r="26" spans="2:6" ht="19.5">
      <c r="B26" s="10" t="s">
        <v>20</v>
      </c>
      <c r="C26" s="14">
        <f>(C25*(100%-C21))+C22+C6</f>
        <v>19535.15625</v>
      </c>
      <c r="D26" s="14">
        <f>(D25*(100%-D21))+D22+D6</f>
        <v>24625</v>
      </c>
      <c r="E26" s="14">
        <f>(E25*(100%-E21))+E22+E6</f>
        <v>31167.272727272724</v>
      </c>
    </row>
    <row r="27" spans="2:6" ht="19.5">
      <c r="B27" s="10" t="s">
        <v>22</v>
      </c>
      <c r="C27" s="38">
        <f t="shared" ref="C27" si="3">C25-C26</f>
        <v>7535.15625</v>
      </c>
      <c r="D27" s="14">
        <f t="shared" ref="D27" si="4">D25-D26</f>
        <v>1625</v>
      </c>
      <c r="E27" s="38">
        <f t="shared" ref="E27" si="5">E25-E26</f>
        <v>-3332.7272727272757</v>
      </c>
    </row>
    <row r="28" spans="2:6" ht="19.5">
      <c r="B28" s="10" t="s">
        <v>28</v>
      </c>
      <c r="C28" s="39">
        <f>(C25-C6-C22)/C6</f>
        <v>4.2140624999999998</v>
      </c>
      <c r="D28" s="37">
        <f>(D25-D6-D22)/D6</f>
        <v>1.4750000000000001</v>
      </c>
      <c r="E28" s="39">
        <f>(E25-E6-E22)/E6</f>
        <v>0.70563636363636328</v>
      </c>
    </row>
    <row r="29" spans="2:6" ht="19.5">
      <c r="B29" s="11" t="s">
        <v>29</v>
      </c>
      <c r="C29" s="40">
        <f>(C25-C26)/C26</f>
        <v>0.38572285542891421</v>
      </c>
      <c r="D29" s="19">
        <f>(D25-D26)/D26</f>
        <v>6.5989847715736044E-2</v>
      </c>
      <c r="E29" s="40">
        <f>(E25-E26)/E26</f>
        <v>-0.10693034651732597</v>
      </c>
    </row>
    <row r="30" spans="2:6" ht="12.95" customHeight="1">
      <c r="E30" s="53" t="s">
        <v>31</v>
      </c>
    </row>
  </sheetData>
  <mergeCells count="2">
    <mergeCell ref="C2:E2"/>
    <mergeCell ref="B3:E3"/>
  </mergeCells>
  <conditionalFormatting sqref="C29:E29">
    <cfRule type="cellIs" dxfId="3" priority="5" operator="lessThan">
      <formula>0</formula>
    </cfRule>
    <cfRule type="cellIs" dxfId="2" priority="6" operator="greaterThanOrEqual">
      <formula>0</formula>
    </cfRule>
  </conditionalFormatting>
  <conditionalFormatting sqref="C28:E28">
    <cfRule type="cellIs" dxfId="1" priority="1" operator="lessThan">
      <formula>0</formula>
    </cfRule>
    <cfRule type="cellIs" dxfId="0" priority="2" operator="greaterThanOrEqual">
      <formula>0</formula>
    </cfRule>
  </conditionalFormatting>
  <hyperlinks>
    <hyperlink ref="E30" r:id="rId1" display="www.datadrivenu.com" xr:uid="{0B95CF5A-C3D6-424D-BA5A-34957D39D3F7}"/>
  </hyperlinks>
  <printOptions horizontalCentered="1"/>
  <pageMargins left="0" right="0" top="0" bottom="0" header="0" footer="0"/>
  <pageSetup orientation="landscape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Google Ads ROI Model</vt:lpstr>
      <vt:lpstr>Google Ads Budget Scenarios</vt:lpstr>
      <vt:lpstr>'Google Ads Budget Scenarios'!Print_Area</vt:lpstr>
      <vt:lpstr>'Google Ads ROI Model'!Print_Area</vt:lpstr>
    </vt:vector>
  </TitlesOfParts>
  <Manager/>
  <Company>Digital Mantis,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Google Ads Budget Calculator</dc:title>
  <dc:subject/>
  <dc:creator>Data Driven by Jeffalytics</dc:creator>
  <cp:keywords>PPC, AdWords, ROI</cp:keywords>
  <dc:description>This template is the exclusive property of Digital Mantis, Inc. (https://www.ppccourse.com) and its members. To become a member and find other great templates, please visit https://www.ppccourse.com</dc:description>
  <cp:lastModifiedBy>Station 1</cp:lastModifiedBy>
  <cp:lastPrinted>2014-04-02T18:08:08Z</cp:lastPrinted>
  <dcterms:created xsi:type="dcterms:W3CDTF">2014-03-27T16:38:02Z</dcterms:created>
  <dcterms:modified xsi:type="dcterms:W3CDTF">2020-10-06T16:53:19Z</dcterms:modified>
  <cp:category>ROI</cp:category>
</cp:coreProperties>
</file>